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L509" i="1" s="1"/>
  <c r="J475" i="1"/>
  <c r="J509" i="1" s="1"/>
  <c r="I475" i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L467" i="1" s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L425" i="1" s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L383" i="1" s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L341" i="1" s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L215" i="1" s="1"/>
  <c r="J181" i="1"/>
  <c r="I181" i="1"/>
  <c r="I215" i="1" s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L173" i="1" s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L131" i="1" s="1"/>
  <c r="J97" i="1"/>
  <c r="J131" i="1" s="1"/>
  <c r="I97" i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L89" i="1" s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F13" i="1"/>
  <c r="L594" i="1" l="1"/>
  <c r="I89" i="1"/>
  <c r="G89" i="1"/>
  <c r="I47" i="1"/>
  <c r="F89" i="1"/>
  <c r="H89" i="1"/>
  <c r="J89" i="1"/>
  <c r="I131" i="1"/>
  <c r="G173" i="1"/>
  <c r="I173" i="1"/>
  <c r="F215" i="1"/>
  <c r="H215" i="1"/>
  <c r="J215" i="1"/>
  <c r="G257" i="1"/>
  <c r="I257" i="1"/>
  <c r="F299" i="1"/>
  <c r="H299" i="1"/>
  <c r="J299" i="1"/>
  <c r="G341" i="1"/>
  <c r="I341" i="1"/>
  <c r="F383" i="1"/>
  <c r="H383" i="1"/>
  <c r="J383" i="1"/>
  <c r="G425" i="1"/>
  <c r="I425" i="1"/>
  <c r="F467" i="1"/>
  <c r="H467" i="1"/>
  <c r="J467" i="1"/>
  <c r="G509" i="1"/>
  <c r="I509" i="1"/>
  <c r="F551" i="1"/>
  <c r="H551" i="1"/>
  <c r="J551" i="1"/>
  <c r="G593" i="1"/>
  <c r="I593" i="1"/>
  <c r="G47" i="1"/>
  <c r="F47" i="1"/>
  <c r="H47" i="1"/>
  <c r="J47" i="1"/>
  <c r="H594" i="1" l="1"/>
  <c r="G594" i="1"/>
  <c r="J594" i="1"/>
  <c r="I594" i="1"/>
  <c r="F594" i="1"/>
  <c r="L452" i="1"/>
  <c r="L447" i="1"/>
  <c r="L74" i="1"/>
  <c r="L69" i="1"/>
  <c r="L563" i="1"/>
  <c r="L593" i="1"/>
  <c r="L573" i="1"/>
  <c r="L578" i="1"/>
  <c r="L195" i="1"/>
  <c r="L200" i="1"/>
  <c r="L551" i="1"/>
  <c r="L521" i="1"/>
  <c r="L299" i="1"/>
  <c r="L269" i="1"/>
  <c r="L363" i="1"/>
  <c r="L368" i="1"/>
  <c r="L227" i="1"/>
  <c r="L257" i="1"/>
  <c r="L32" i="1"/>
  <c r="L27" i="1"/>
  <c r="L158" i="1"/>
  <c r="L153" i="1"/>
  <c r="L237" i="1"/>
  <c r="L242" i="1"/>
  <c r="L279" i="1"/>
  <c r="L284" i="1"/>
  <c r="L494" i="1"/>
  <c r="L489" i="1"/>
  <c r="L116" i="1"/>
  <c r="L111" i="1"/>
  <c r="L321" i="1"/>
  <c r="L326" i="1"/>
  <c r="L405" i="1"/>
  <c r="L410" i="1"/>
  <c r="L531" i="1"/>
  <c r="L536" i="1"/>
  <c r="L298" i="1"/>
  <c r="L17" i="1"/>
  <c r="L249" i="1"/>
  <c r="L437" i="1"/>
  <c r="L291" i="1"/>
  <c r="L333" i="1"/>
  <c r="L311" i="1"/>
  <c r="L46" i="1"/>
  <c r="L340" i="1"/>
  <c r="L424" i="1"/>
  <c r="L375" i="1"/>
  <c r="L88" i="1"/>
  <c r="L479" i="1"/>
  <c r="L39" i="1"/>
  <c r="L466" i="1"/>
  <c r="L395" i="1"/>
  <c r="L459" i="1"/>
  <c r="L172" i="1"/>
  <c r="L585" i="1"/>
  <c r="L207" i="1"/>
  <c r="L417" i="1"/>
  <c r="L185" i="1"/>
  <c r="L214" i="1"/>
  <c r="L353" i="1"/>
  <c r="L508" i="1"/>
  <c r="L130" i="1"/>
  <c r="L550" i="1"/>
  <c r="L165" i="1"/>
  <c r="L382" i="1"/>
  <c r="L256" i="1"/>
  <c r="L81" i="1"/>
  <c r="L59" i="1"/>
  <c r="L543" i="1"/>
  <c r="L123" i="1"/>
  <c r="L592" i="1"/>
  <c r="L101" i="1"/>
  <c r="L143" i="1"/>
  <c r="L501" i="1"/>
</calcChain>
</file>

<file path=xl/sharedStrings.xml><?xml version="1.0" encoding="utf-8"?>
<sst xmlns="http://schemas.openxmlformats.org/spreadsheetml/2006/main" count="568" uniqueCount="85">
  <si>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</si>
  <si>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</si>
  <si>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</si>
  <si>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</si>
  <si>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</si>
  <si>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</si>
  <si>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</si>
  <si>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</si>
  <si>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</si>
  <si>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</si>
  <si>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</si>
  <si>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</si>
  <si>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</si>
  <si>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</si>
  <si>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</si>
  <si>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</si>
  <si>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</si>
  <si>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</si>
  <si>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</si>
  <si>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</si>
  <si>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</si>
  <si>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</si>
  <si>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</si>
  <si>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</si>
  <si>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</si>
  <si>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</si>
  <si>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</si>
  <si>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</si>
  <si>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</si>
  <si>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</si>
  <si>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</si>
  <si>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</si>
  <si>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</si>
  <si>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</si>
  <si>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</si>
  <si>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</si>
  <si>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</si>
  <si>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</si>
  <si>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</si>
  <si>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</si>
  <si>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</si>
  <si>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</si>
  <si>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</si>
  <si>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</si>
  <si>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</si>
  <si>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"Красновская школа"</t>
  </si>
  <si>
    <t>и.о.директора</t>
  </si>
  <si>
    <t>Ролинская В.В.</t>
  </si>
  <si>
    <t>Суп молочный овсяный</t>
  </si>
  <si>
    <t>Чай с сахаром</t>
  </si>
  <si>
    <t xml:space="preserve">Сыр порционный </t>
  </si>
  <si>
    <t>Кондитерские изделия</t>
  </si>
  <si>
    <t>Яйцо отварное</t>
  </si>
  <si>
    <t>Чай с лимоном</t>
  </si>
  <si>
    <t>Каша гречневая</t>
  </si>
  <si>
    <t>Биточек из курицы</t>
  </si>
  <si>
    <t>Овощи свежие</t>
  </si>
  <si>
    <t>Сыр твердый</t>
  </si>
  <si>
    <t>Каша рисовая с маслом</t>
  </si>
  <si>
    <t>Печеночные оладья</t>
  </si>
  <si>
    <t>Какао с молоком</t>
  </si>
  <si>
    <t>Фрукты свежие</t>
  </si>
  <si>
    <t>Макаронные изделия отварные</t>
  </si>
  <si>
    <t>Тефтели мясные с рисом</t>
  </si>
  <si>
    <t xml:space="preserve">Сок фруктовый </t>
  </si>
  <si>
    <t>Икра кабачковая</t>
  </si>
  <si>
    <t>Пюре картофельное</t>
  </si>
  <si>
    <t>Биточки рыбные</t>
  </si>
  <si>
    <t>Компот из сухофруктов</t>
  </si>
  <si>
    <t>Рагу из овощей</t>
  </si>
  <si>
    <t>Каша пшеничная</t>
  </si>
  <si>
    <t>Печень говяжья по-строгановски</t>
  </si>
  <si>
    <t>90/40</t>
  </si>
  <si>
    <t>Кофейный напиток</t>
  </si>
  <si>
    <t xml:space="preserve">Икра морковная </t>
  </si>
  <si>
    <t>Плов с мясом</t>
  </si>
  <si>
    <t>Картофель отварной</t>
  </si>
  <si>
    <t>Рыба тушенная в томате с овощами</t>
  </si>
  <si>
    <t>100(50/50)</t>
  </si>
  <si>
    <t>Салат из свеклы отварной</t>
  </si>
  <si>
    <t>Запеканка из творога</t>
  </si>
  <si>
    <t>Соус сметанный</t>
  </si>
  <si>
    <t xml:space="preserve">Чай </t>
  </si>
  <si>
    <t xml:space="preserve">Масло сливочное </t>
  </si>
  <si>
    <t>Салат из свеж. капусты, морковки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</si>
</sst>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34" sqref="H4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0" t="s">
        <v>48</v>
      </c>
      <c r="F6" s="51">
        <v>200</v>
      </c>
      <c r="G6" s="51">
        <v>6.3</v>
      </c>
      <c r="H6" s="51">
        <v>6</v>
      </c>
      <c r="I6" s="51">
        <v>28.3</v>
      </c>
      <c r="J6" s="51">
        <v>192.6</v>
      </c>
      <c r="K6" s="49"/>
      <c r="L6" s="48">
        <v>11.71</v>
      </c>
    </row>
    <row r="7" spans="1:12" ht="15" x14ac:dyDescent="0.25">
      <c r="A7" s="25"/>
      <c r="B7" s="16"/>
      <c r="C7" s="11"/>
      <c r="D7" s="6"/>
      <c r="E7" s="50" t="s">
        <v>52</v>
      </c>
      <c r="F7" s="51">
        <v>40</v>
      </c>
      <c r="G7" s="51">
        <v>6.3</v>
      </c>
      <c r="H7" s="51">
        <v>5.7</v>
      </c>
      <c r="I7" s="51">
        <v>0.4</v>
      </c>
      <c r="J7" s="51">
        <v>78.3</v>
      </c>
      <c r="K7" s="52"/>
      <c r="L7" s="51">
        <v>11</v>
      </c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</v>
      </c>
      <c r="H8" s="51">
        <v>0</v>
      </c>
      <c r="I8" s="51">
        <v>15.4</v>
      </c>
      <c r="J8" s="51">
        <v>61</v>
      </c>
      <c r="K8" s="52"/>
      <c r="L8" s="51">
        <v>2.2200000000000002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50</v>
      </c>
      <c r="F11" s="51">
        <v>15</v>
      </c>
      <c r="G11" s="51">
        <v>3.5</v>
      </c>
      <c r="H11" s="51">
        <v>4.4000000000000004</v>
      </c>
      <c r="I11" s="51">
        <v>0</v>
      </c>
      <c r="J11" s="51">
        <v>53.8</v>
      </c>
      <c r="K11" s="52"/>
      <c r="L11" s="51">
        <v>12.38</v>
      </c>
    </row>
    <row r="12" spans="1:12" ht="15" x14ac:dyDescent="0.25">
      <c r="A12" s="25"/>
      <c r="B12" s="16"/>
      <c r="C12" s="11"/>
      <c r="D12" s="6"/>
      <c r="E12" s="50" t="s">
        <v>51</v>
      </c>
      <c r="F12" s="51">
        <v>25</v>
      </c>
      <c r="G12" s="51">
        <v>1.6</v>
      </c>
      <c r="H12" s="51">
        <v>3.3</v>
      </c>
      <c r="I12" s="51">
        <v>17.2</v>
      </c>
      <c r="J12" s="51">
        <v>106.2</v>
      </c>
      <c r="K12" s="52"/>
      <c r="L12" s="51">
        <v>11.94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480</v>
      </c>
      <c r="G13" s="21">
        <f t="shared" ref="G13:J13" si="0">SUM(G6:G12)</f>
        <v>17.700000000000003</v>
      </c>
      <c r="H13" s="21">
        <f t="shared" si="0"/>
        <v>19.400000000000002</v>
      </c>
      <c r="I13" s="21">
        <f t="shared" si="0"/>
        <v>61.3</v>
      </c>
      <c r="J13" s="21">
        <f t="shared" si="0"/>
        <v>491.9</v>
      </c>
      <c r="K13" s="27"/>
      <c r="L13" s="21">
        <f t="shared" ref="L13" si="1">SUM(L6:L12)</f>
        <v>49.25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480</v>
      </c>
      <c r="G47" s="34">
        <f t="shared" ref="G47:J47" si="7">G13+G17+G27+G32+G39+G46</f>
        <v>17.700000000000003</v>
      </c>
      <c r="H47" s="34">
        <f t="shared" si="7"/>
        <v>19.400000000000002</v>
      </c>
      <c r="I47" s="34">
        <f t="shared" si="7"/>
        <v>61.3</v>
      </c>
      <c r="J47" s="34">
        <f t="shared" si="7"/>
        <v>491.9</v>
      </c>
      <c r="K47" s="35"/>
      <c r="L47" s="34">
        <f>L13</f>
        <v>49.25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54</v>
      </c>
      <c r="F48" s="48">
        <v>150</v>
      </c>
      <c r="G48" s="48">
        <v>1.9</v>
      </c>
      <c r="H48" s="48">
        <v>6.9</v>
      </c>
      <c r="I48" s="48">
        <v>38.6</v>
      </c>
      <c r="J48" s="48">
        <v>224.9</v>
      </c>
      <c r="K48" s="49"/>
      <c r="L48" s="48">
        <v>8.23</v>
      </c>
    </row>
    <row r="49" spans="1:12" ht="15" x14ac:dyDescent="0.25">
      <c r="A49" s="15"/>
      <c r="B49" s="16"/>
      <c r="C49" s="11"/>
      <c r="D49" s="6"/>
      <c r="E49" s="50" t="s">
        <v>55</v>
      </c>
      <c r="F49" s="51">
        <v>90</v>
      </c>
      <c r="G49" s="51">
        <v>13.4</v>
      </c>
      <c r="H49" s="51">
        <v>11.2</v>
      </c>
      <c r="I49" s="51">
        <v>17.7</v>
      </c>
      <c r="J49" s="51">
        <v>225.6</v>
      </c>
      <c r="K49" s="52"/>
      <c r="L49" s="51">
        <v>25.6</v>
      </c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0.1</v>
      </c>
      <c r="H50" s="51">
        <v>0</v>
      </c>
      <c r="I50" s="51">
        <v>15.3</v>
      </c>
      <c r="J50" s="51">
        <v>61.6</v>
      </c>
      <c r="K50" s="52"/>
      <c r="L50" s="51">
        <v>3.22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56</v>
      </c>
      <c r="F53" s="51">
        <v>60</v>
      </c>
      <c r="G53" s="51">
        <v>0.5</v>
      </c>
      <c r="H53" s="51">
        <v>0.1</v>
      </c>
      <c r="I53" s="51">
        <v>1.4</v>
      </c>
      <c r="J53" s="51">
        <v>8</v>
      </c>
      <c r="K53" s="52"/>
      <c r="L53" s="51">
        <v>7.05</v>
      </c>
    </row>
    <row r="54" spans="1:12" ht="15" x14ac:dyDescent="0.25">
      <c r="A54" s="15"/>
      <c r="B54" s="16"/>
      <c r="C54" s="11"/>
      <c r="D54" s="6"/>
      <c r="E54" s="50" t="s">
        <v>57</v>
      </c>
      <c r="F54" s="51">
        <v>15</v>
      </c>
      <c r="G54" s="51">
        <v>3.5</v>
      </c>
      <c r="H54" s="51">
        <v>4.4000000000000004</v>
      </c>
      <c r="I54" s="51">
        <v>0</v>
      </c>
      <c r="J54" s="51">
        <v>53.8</v>
      </c>
      <c r="K54" s="52"/>
      <c r="L54" s="51">
        <v>12.38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515</v>
      </c>
      <c r="G55" s="21">
        <f t="shared" ref="G55" si="8">SUM(G48:G54)</f>
        <v>19.399999999999999</v>
      </c>
      <c r="H55" s="21">
        <f t="shared" ref="H55" si="9">SUM(H48:H54)</f>
        <v>22.6</v>
      </c>
      <c r="I55" s="21">
        <f t="shared" ref="I55" si="10">SUM(I48:I54)</f>
        <v>73</v>
      </c>
      <c r="J55" s="21">
        <f t="shared" ref="J55" si="11">SUM(J48:J54)</f>
        <v>573.9</v>
      </c>
      <c r="K55" s="27"/>
      <c r="L55" s="21">
        <f t="shared" ref="L55:L97" si="12">SUM(L48:L54)</f>
        <v>56.48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515</v>
      </c>
      <c r="G89" s="34">
        <f t="shared" ref="G89" si="38">G55+G59+G69+G74+G81+G88</f>
        <v>19.399999999999999</v>
      </c>
      <c r="H89" s="34">
        <f t="shared" ref="H89" si="39">H55+H59+H69+H74+H81+H88</f>
        <v>22.6</v>
      </c>
      <c r="I89" s="34">
        <f t="shared" ref="I89" si="40">I55+I59+I69+I74+I81+I88</f>
        <v>73</v>
      </c>
      <c r="J89" s="34">
        <f t="shared" ref="J89" si="41">J55+J59+J69+J74+J81+J88</f>
        <v>573.9</v>
      </c>
      <c r="K89" s="35"/>
      <c r="L89" s="34">
        <f>L55</f>
        <v>56.48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58</v>
      </c>
      <c r="F90" s="48">
        <v>150</v>
      </c>
      <c r="G90" s="48">
        <v>3.6</v>
      </c>
      <c r="H90" s="48">
        <v>5.0999999999999996</v>
      </c>
      <c r="I90" s="48">
        <v>33.299999999999997</v>
      </c>
      <c r="J90" s="48">
        <v>193.5</v>
      </c>
      <c r="K90" s="49"/>
      <c r="L90" s="48">
        <v>8.76</v>
      </c>
    </row>
    <row r="91" spans="1:12" ht="15" x14ac:dyDescent="0.25">
      <c r="A91" s="25"/>
      <c r="B91" s="16"/>
      <c r="C91" s="11"/>
      <c r="D91" s="6"/>
      <c r="E91" s="50" t="s">
        <v>59</v>
      </c>
      <c r="F91" s="51">
        <v>80</v>
      </c>
      <c r="G91" s="51">
        <v>14</v>
      </c>
      <c r="H91" s="51">
        <v>9.1999999999999993</v>
      </c>
      <c r="I91" s="51">
        <v>12.6</v>
      </c>
      <c r="J91" s="51">
        <v>187.4</v>
      </c>
      <c r="K91" s="52"/>
      <c r="L91" s="51">
        <v>14.42</v>
      </c>
    </row>
    <row r="92" spans="1:12" ht="15" x14ac:dyDescent="0.2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2.5</v>
      </c>
      <c r="H92" s="51">
        <v>0.4</v>
      </c>
      <c r="I92" s="51">
        <v>26</v>
      </c>
      <c r="J92" s="51">
        <v>118.3</v>
      </c>
      <c r="K92" s="52"/>
      <c r="L92" s="51">
        <v>31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61</v>
      </c>
      <c r="F94" s="51">
        <v>100</v>
      </c>
      <c r="G94" s="51">
        <v>0.4</v>
      </c>
      <c r="H94" s="51">
        <v>0.4</v>
      </c>
      <c r="I94" s="51">
        <v>10.4</v>
      </c>
      <c r="J94" s="51">
        <v>45</v>
      </c>
      <c r="K94" s="52"/>
      <c r="L94" s="51">
        <v>20</v>
      </c>
    </row>
    <row r="95" spans="1:12" ht="15" x14ac:dyDescent="0.25">
      <c r="A95" s="25"/>
      <c r="B95" s="16"/>
      <c r="C95" s="11"/>
      <c r="D95" s="6"/>
      <c r="E95" s="50" t="s">
        <v>50</v>
      </c>
      <c r="F95" s="51">
        <v>15</v>
      </c>
      <c r="G95" s="51">
        <v>3.5</v>
      </c>
      <c r="H95" s="51">
        <v>4.4000000000000004</v>
      </c>
      <c r="I95" s="51">
        <v>0</v>
      </c>
      <c r="J95" s="51">
        <v>53.8</v>
      </c>
      <c r="K95" s="52"/>
      <c r="L95" s="51">
        <v>12.38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545</v>
      </c>
      <c r="G97" s="21">
        <f t="shared" ref="G97" si="42">SUM(G90:G96)</f>
        <v>24</v>
      </c>
      <c r="H97" s="21">
        <f t="shared" ref="H97" si="43">SUM(H90:H96)</f>
        <v>19.5</v>
      </c>
      <c r="I97" s="21">
        <f t="shared" ref="I97" si="44">SUM(I90:I96)</f>
        <v>82.300000000000011</v>
      </c>
      <c r="J97" s="21">
        <f t="shared" ref="J97" si="45">SUM(J90:J96)</f>
        <v>598</v>
      </c>
      <c r="K97" s="27"/>
      <c r="L97" s="21">
        <f t="shared" si="12"/>
        <v>86.56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1">SUM(G102:G110)</f>
        <v>0</v>
      </c>
      <c r="H111" s="21">
        <f t="shared" ref="H111" si="52">SUM(H102:H110)</f>
        <v>0</v>
      </c>
      <c r="I111" s="21">
        <f t="shared" ref="I111" si="53">SUM(I102:I110)</f>
        <v>0</v>
      </c>
      <c r="J111" s="21">
        <f t="shared" ref="J111" si="54">SUM(J102:J110)</f>
        <v>0</v>
      </c>
      <c r="K111" s="27"/>
      <c r="L111" s="21">
        <f t="shared" ref="L111" ca="1" si="5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545</v>
      </c>
      <c r="G131" s="34">
        <f t="shared" ref="G131" si="71">G97+G101+G111+G116+G123+G130</f>
        <v>24</v>
      </c>
      <c r="H131" s="34">
        <f t="shared" ref="H131" si="72">H97+H101+H111+H116+H123+H130</f>
        <v>19.5</v>
      </c>
      <c r="I131" s="34">
        <f t="shared" ref="I131" si="73">I97+I101+I111+I116+I123+I130</f>
        <v>82.300000000000011</v>
      </c>
      <c r="J131" s="34">
        <f t="shared" ref="J131" si="74">J97+J101+J111+J116+J123+J130</f>
        <v>598</v>
      </c>
      <c r="K131" s="35"/>
      <c r="L131" s="34">
        <f>L97</f>
        <v>86.56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62</v>
      </c>
      <c r="F132" s="48">
        <v>150</v>
      </c>
      <c r="G132" s="48">
        <v>5.5</v>
      </c>
      <c r="H132" s="48">
        <v>5.3</v>
      </c>
      <c r="I132" s="48">
        <v>31.3</v>
      </c>
      <c r="J132" s="48">
        <v>187.9</v>
      </c>
      <c r="K132" s="49"/>
      <c r="L132" s="48">
        <v>6.16</v>
      </c>
    </row>
    <row r="133" spans="1:12" ht="15" x14ac:dyDescent="0.25">
      <c r="A133" s="25"/>
      <c r="B133" s="16"/>
      <c r="C133" s="11"/>
      <c r="D133" s="6"/>
      <c r="E133" s="50" t="s">
        <v>63</v>
      </c>
      <c r="F133" s="51">
        <v>90</v>
      </c>
      <c r="G133" s="51">
        <v>10.3</v>
      </c>
      <c r="H133" s="51">
        <v>14</v>
      </c>
      <c r="I133" s="51">
        <v>11</v>
      </c>
      <c r="J133" s="51">
        <v>210.4</v>
      </c>
      <c r="K133" s="52"/>
      <c r="L133" s="51">
        <v>27.05</v>
      </c>
    </row>
    <row r="134" spans="1:12" ht="15" x14ac:dyDescent="0.25">
      <c r="A134" s="25"/>
      <c r="B134" s="16"/>
      <c r="C134" s="11"/>
      <c r="D134" s="7" t="s">
        <v>22</v>
      </c>
      <c r="E134" s="50" t="s">
        <v>64</v>
      </c>
      <c r="F134" s="51">
        <v>200</v>
      </c>
      <c r="G134" s="51">
        <v>2</v>
      </c>
      <c r="H134" s="51">
        <v>0.2</v>
      </c>
      <c r="I134" s="51">
        <v>3.8</v>
      </c>
      <c r="J134" s="51">
        <v>24.9</v>
      </c>
      <c r="K134" s="52"/>
      <c r="L134" s="51">
        <v>14</v>
      </c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65</v>
      </c>
      <c r="F137" s="51">
        <v>60</v>
      </c>
      <c r="G137" s="51">
        <v>0.8</v>
      </c>
      <c r="H137" s="51">
        <v>4.2</v>
      </c>
      <c r="I137" s="51">
        <v>4.4000000000000004</v>
      </c>
      <c r="J137" s="51">
        <v>58.2</v>
      </c>
      <c r="K137" s="52"/>
      <c r="L137" s="51">
        <v>3.63</v>
      </c>
    </row>
    <row r="138" spans="1:12" ht="15" x14ac:dyDescent="0.25">
      <c r="A138" s="25"/>
      <c r="B138" s="16"/>
      <c r="C138" s="11"/>
      <c r="D138" s="6"/>
      <c r="E138" s="50" t="s">
        <v>51</v>
      </c>
      <c r="F138" s="51">
        <v>25</v>
      </c>
      <c r="G138" s="51">
        <v>1.6</v>
      </c>
      <c r="H138" s="51">
        <v>3.3</v>
      </c>
      <c r="I138" s="51">
        <v>17.2</v>
      </c>
      <c r="J138" s="51">
        <v>106.2</v>
      </c>
      <c r="K138" s="52"/>
      <c r="L138" s="51">
        <v>11.94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525</v>
      </c>
      <c r="G139" s="21">
        <f t="shared" ref="G139" si="75">SUM(G132:G138)</f>
        <v>20.200000000000003</v>
      </c>
      <c r="H139" s="21">
        <f t="shared" ref="H139" si="76">SUM(H132:H138)</f>
        <v>27</v>
      </c>
      <c r="I139" s="21">
        <f t="shared" ref="I139" si="77">SUM(I132:I138)</f>
        <v>67.699999999999989</v>
      </c>
      <c r="J139" s="21">
        <f t="shared" ref="J139" si="78">SUM(J132:J138)</f>
        <v>587.6</v>
      </c>
      <c r="K139" s="27"/>
      <c r="L139" s="21">
        <f t="shared" ref="L139:L181" si="79">SUM(L132:L138)</f>
        <v>62.78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5">SUM(G144:G152)</f>
        <v>0</v>
      </c>
      <c r="H153" s="21">
        <f t="shared" ref="H153" si="86">SUM(H144:H152)</f>
        <v>0</v>
      </c>
      <c r="I153" s="21">
        <f t="shared" ref="I153" si="87">SUM(I144:I152)</f>
        <v>0</v>
      </c>
      <c r="J153" s="21">
        <f t="shared" ref="J153" si="88">SUM(J144:J152)</f>
        <v>0</v>
      </c>
      <c r="K153" s="27"/>
      <c r="L153" s="21">
        <f t="shared" ref="L153" ca="1" si="89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525</v>
      </c>
      <c r="G173" s="34">
        <f t="shared" ref="G173" si="105">G139+G143+G153+G158+G165+G172</f>
        <v>20.200000000000003</v>
      </c>
      <c r="H173" s="34">
        <f t="shared" ref="H173" si="106">H139+H143+H153+H158+H165+H172</f>
        <v>27</v>
      </c>
      <c r="I173" s="34">
        <f t="shared" ref="I173" si="107">I139+I143+I153+I158+I165+I172</f>
        <v>67.699999999999989</v>
      </c>
      <c r="J173" s="34">
        <f t="shared" ref="J173" si="108">J139+J143+J153+J158+J165+J172</f>
        <v>587.6</v>
      </c>
      <c r="K173" s="35"/>
      <c r="L173" s="34">
        <f>L139</f>
        <v>62.78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66</v>
      </c>
      <c r="F174" s="48">
        <v>150</v>
      </c>
      <c r="G174" s="48">
        <v>2</v>
      </c>
      <c r="H174" s="48">
        <v>5</v>
      </c>
      <c r="I174" s="48">
        <v>21</v>
      </c>
      <c r="J174" s="48">
        <v>137.19999999999999</v>
      </c>
      <c r="K174" s="49"/>
      <c r="L174" s="48">
        <v>16.559999999999999</v>
      </c>
    </row>
    <row r="175" spans="1:12" ht="15" x14ac:dyDescent="0.25">
      <c r="A175" s="25"/>
      <c r="B175" s="16"/>
      <c r="C175" s="11"/>
      <c r="D175" s="6"/>
      <c r="E175" s="50" t="s">
        <v>67</v>
      </c>
      <c r="F175" s="51">
        <v>90</v>
      </c>
      <c r="G175" s="51">
        <v>12.5</v>
      </c>
      <c r="H175" s="51">
        <v>4.5999999999999996</v>
      </c>
      <c r="I175" s="51">
        <v>18</v>
      </c>
      <c r="J175" s="51">
        <v>163.6</v>
      </c>
      <c r="K175" s="52"/>
      <c r="L175" s="51">
        <v>25.3</v>
      </c>
    </row>
    <row r="176" spans="1:12" ht="15" x14ac:dyDescent="0.25">
      <c r="A176" s="25"/>
      <c r="B176" s="16"/>
      <c r="C176" s="11"/>
      <c r="D176" s="7" t="s">
        <v>22</v>
      </c>
      <c r="E176" s="50" t="s">
        <v>68</v>
      </c>
      <c r="F176" s="51">
        <v>200</v>
      </c>
      <c r="G176" s="51">
        <v>0.5</v>
      </c>
      <c r="H176" s="51">
        <v>0</v>
      </c>
      <c r="I176" s="51">
        <v>27.3</v>
      </c>
      <c r="J176" s="51">
        <v>111.7</v>
      </c>
      <c r="K176" s="52"/>
      <c r="L176" s="51">
        <v>3.24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56</v>
      </c>
      <c r="F179" s="51">
        <v>60</v>
      </c>
      <c r="G179" s="51">
        <v>0.5</v>
      </c>
      <c r="H179" s="51">
        <v>0.1</v>
      </c>
      <c r="I179" s="51">
        <v>1.4</v>
      </c>
      <c r="J179" s="51">
        <v>8</v>
      </c>
      <c r="K179" s="52"/>
      <c r="L179" s="51">
        <v>7.05</v>
      </c>
    </row>
    <row r="180" spans="1:12" ht="15" x14ac:dyDescent="0.25">
      <c r="A180" s="25"/>
      <c r="B180" s="16"/>
      <c r="C180" s="11"/>
      <c r="D180" s="6"/>
      <c r="E180" s="50" t="s">
        <v>51</v>
      </c>
      <c r="F180" s="51">
        <v>25</v>
      </c>
      <c r="G180" s="51">
        <v>1.6</v>
      </c>
      <c r="H180" s="51">
        <v>3.3</v>
      </c>
      <c r="I180" s="51">
        <v>17.2</v>
      </c>
      <c r="J180" s="51">
        <v>106.2</v>
      </c>
      <c r="K180" s="52"/>
      <c r="L180" s="51">
        <v>11.94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525</v>
      </c>
      <c r="G181" s="21">
        <f t="shared" ref="G181" si="109">SUM(G174:G180)</f>
        <v>17.100000000000001</v>
      </c>
      <c r="H181" s="21">
        <f t="shared" ref="H181" si="110">SUM(H174:H180)</f>
        <v>13</v>
      </c>
      <c r="I181" s="21">
        <f t="shared" ref="I181" si="111">SUM(I174:I180)</f>
        <v>84.9</v>
      </c>
      <c r="J181" s="21">
        <f t="shared" ref="J181" si="112">SUM(J174:J180)</f>
        <v>526.69999999999993</v>
      </c>
      <c r="K181" s="27"/>
      <c r="L181" s="21">
        <f t="shared" si="79"/>
        <v>64.09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3">SUM(G182:G184)</f>
        <v>0</v>
      </c>
      <c r="H185" s="21">
        <f t="shared" ref="H185" si="114">SUM(H182:H184)</f>
        <v>0</v>
      </c>
      <c r="I185" s="21">
        <f t="shared" ref="I185" si="115">SUM(I182:I184)</f>
        <v>0</v>
      </c>
      <c r="J185" s="21">
        <f t="shared" ref="J185" si="116">SUM(J182:J184)</f>
        <v>0</v>
      </c>
      <c r="K185" s="27"/>
      <c r="L185" s="21">
        <f t="shared" ref="L185" ca="1" si="117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8">SUM(G186:G194)</f>
        <v>0</v>
      </c>
      <c r="H195" s="21">
        <f t="shared" ref="H195" si="119">SUM(H186:H194)</f>
        <v>0</v>
      </c>
      <c r="I195" s="21">
        <f t="shared" ref="I195" si="120">SUM(I186:I194)</f>
        <v>0</v>
      </c>
      <c r="J195" s="21">
        <f t="shared" ref="J195" si="121">SUM(J186:J194)</f>
        <v>0</v>
      </c>
      <c r="K195" s="27"/>
      <c r="L195" s="21">
        <f t="shared" ref="L195" ca="1" si="122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3">SUM(G196:G199)</f>
        <v>0</v>
      </c>
      <c r="H200" s="21">
        <f t="shared" ref="H200" si="124">SUM(H196:H199)</f>
        <v>0</v>
      </c>
      <c r="I200" s="21">
        <f t="shared" ref="I200" si="125">SUM(I196:I199)</f>
        <v>0</v>
      </c>
      <c r="J200" s="21">
        <f t="shared" ref="J200" si="126">SUM(J196:J199)</f>
        <v>0</v>
      </c>
      <c r="K200" s="27"/>
      <c r="L200" s="21">
        <f t="shared" ref="L200" ca="1" si="12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8">SUM(G201:G206)</f>
        <v>0</v>
      </c>
      <c r="H207" s="21">
        <f t="shared" ref="H207" si="129">SUM(H201:H206)</f>
        <v>0</v>
      </c>
      <c r="I207" s="21">
        <f t="shared" ref="I207" si="130">SUM(I201:I206)</f>
        <v>0</v>
      </c>
      <c r="J207" s="21">
        <f t="shared" ref="J207" si="131">SUM(J201:J206)</f>
        <v>0</v>
      </c>
      <c r="K207" s="27"/>
      <c r="L207" s="21">
        <f t="shared" ref="L207" ca="1" si="132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3">SUM(G208:G213)</f>
        <v>0</v>
      </c>
      <c r="H214" s="21">
        <f t="shared" ref="H214" si="134">SUM(H208:H213)</f>
        <v>0</v>
      </c>
      <c r="I214" s="21">
        <f t="shared" ref="I214" si="135">SUM(I208:I213)</f>
        <v>0</v>
      </c>
      <c r="J214" s="21">
        <f t="shared" ref="J214" si="136">SUM(J208:J213)</f>
        <v>0</v>
      </c>
      <c r="K214" s="27"/>
      <c r="L214" s="21">
        <f t="shared" ref="L214" ca="1" si="137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525</v>
      </c>
      <c r="G215" s="34">
        <f t="shared" ref="G215" si="138">G181+G185+G195+G200+G207+G214</f>
        <v>17.100000000000001</v>
      </c>
      <c r="H215" s="34">
        <f t="shared" ref="H215" si="139">H181+H185+H195+H200+H207+H214</f>
        <v>13</v>
      </c>
      <c r="I215" s="34">
        <f t="shared" ref="I215" si="140">I181+I185+I195+I200+I207+I214</f>
        <v>84.9</v>
      </c>
      <c r="J215" s="34">
        <f t="shared" ref="J215" si="141">J181+J185+J195+J200+J207+J214</f>
        <v>526.69999999999993</v>
      </c>
      <c r="K215" s="35"/>
      <c r="L215" s="34">
        <f>L181</f>
        <v>64.09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69</v>
      </c>
      <c r="F300" s="48">
        <v>150</v>
      </c>
      <c r="G300" s="48">
        <v>2.6</v>
      </c>
      <c r="H300" s="48">
        <v>8.8000000000000007</v>
      </c>
      <c r="I300" s="48">
        <v>21.3</v>
      </c>
      <c r="J300" s="48">
        <v>174.9</v>
      </c>
      <c r="K300" s="49"/>
      <c r="L300" s="48">
        <v>33.049999999999997</v>
      </c>
    </row>
    <row r="301" spans="1:12" ht="15" x14ac:dyDescent="0.25">
      <c r="A301" s="25"/>
      <c r="B301" s="16"/>
      <c r="C301" s="11"/>
      <c r="D301" s="6"/>
      <c r="E301" s="50" t="s">
        <v>55</v>
      </c>
      <c r="F301" s="51">
        <v>90</v>
      </c>
      <c r="G301" s="51">
        <v>13.4</v>
      </c>
      <c r="H301" s="51">
        <v>11.2</v>
      </c>
      <c r="I301" s="51">
        <v>17.7</v>
      </c>
      <c r="J301" s="51">
        <v>225.6</v>
      </c>
      <c r="K301" s="52"/>
      <c r="L301" s="51">
        <v>25.6</v>
      </c>
    </row>
    <row r="302" spans="1:12" ht="15" x14ac:dyDescent="0.25">
      <c r="A302" s="25"/>
      <c r="B302" s="16"/>
      <c r="C302" s="11"/>
      <c r="D302" s="7" t="s">
        <v>22</v>
      </c>
      <c r="E302" s="50" t="s">
        <v>64</v>
      </c>
      <c r="F302" s="51">
        <v>200</v>
      </c>
      <c r="G302" s="51">
        <v>2</v>
      </c>
      <c r="H302" s="51">
        <v>0.2</v>
      </c>
      <c r="I302" s="51">
        <v>3.8</v>
      </c>
      <c r="J302" s="51">
        <v>24.9</v>
      </c>
      <c r="K302" s="52"/>
      <c r="L302" s="51">
        <v>14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50</v>
      </c>
      <c r="F305" s="51">
        <v>15</v>
      </c>
      <c r="G305" s="51">
        <v>3.5</v>
      </c>
      <c r="H305" s="51">
        <v>4.4000000000000004</v>
      </c>
      <c r="I305" s="51">
        <v>0</v>
      </c>
      <c r="J305" s="51">
        <v>53.8</v>
      </c>
      <c r="K305" s="52"/>
      <c r="L305" s="51">
        <v>12.38</v>
      </c>
    </row>
    <row r="306" spans="1:12" ht="15" x14ac:dyDescent="0.25">
      <c r="A306" s="25"/>
      <c r="B306" s="16"/>
      <c r="C306" s="11"/>
      <c r="D306" s="6"/>
      <c r="E306" s="50" t="s">
        <v>51</v>
      </c>
      <c r="F306" s="51">
        <v>25</v>
      </c>
      <c r="G306" s="51">
        <v>1.6</v>
      </c>
      <c r="H306" s="51">
        <v>3.3</v>
      </c>
      <c r="I306" s="51">
        <v>17.2</v>
      </c>
      <c r="J306" s="51">
        <v>106.2</v>
      </c>
      <c r="K306" s="52"/>
      <c r="L306" s="51">
        <v>11.94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480</v>
      </c>
      <c r="G307" s="21">
        <f t="shared" ref="G307" si="211">SUM(G300:G306)</f>
        <v>23.1</v>
      </c>
      <c r="H307" s="21">
        <f t="shared" ref="H307" si="212">SUM(H300:H306)</f>
        <v>27.900000000000002</v>
      </c>
      <c r="I307" s="21">
        <f t="shared" ref="I307" si="213">SUM(I300:I306)</f>
        <v>60</v>
      </c>
      <c r="J307" s="21">
        <f t="shared" ref="J307" si="214">SUM(J300:J306)</f>
        <v>585.4</v>
      </c>
      <c r="K307" s="27"/>
      <c r="L307" s="21">
        <f t="shared" ref="L307:L349" si="215">SUM(L300:L306)</f>
        <v>96.97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1">SUM(G312:G320)</f>
        <v>0</v>
      </c>
      <c r="H321" s="21">
        <f t="shared" ref="H321" si="222">SUM(H312:H320)</f>
        <v>0</v>
      </c>
      <c r="I321" s="21">
        <f t="shared" ref="I321" si="223">SUM(I312:I320)</f>
        <v>0</v>
      </c>
      <c r="J321" s="21">
        <f t="shared" ref="J321" si="224">SUM(J312:J320)</f>
        <v>0</v>
      </c>
      <c r="K321" s="27"/>
      <c r="L321" s="21">
        <f t="shared" ref="L321" ca="1" si="22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6">SUM(G322:G325)</f>
        <v>0</v>
      </c>
      <c r="H326" s="21">
        <f t="shared" ref="H326" si="227">SUM(H322:H325)</f>
        <v>0</v>
      </c>
      <c r="I326" s="21">
        <f t="shared" ref="I326" si="228">SUM(I322:I325)</f>
        <v>0</v>
      </c>
      <c r="J326" s="21">
        <f t="shared" ref="J326" si="229">SUM(J322:J325)</f>
        <v>0</v>
      </c>
      <c r="K326" s="27"/>
      <c r="L326" s="21">
        <f t="shared" ref="L326" ca="1" si="230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1">SUM(G327:G332)</f>
        <v>0</v>
      </c>
      <c r="H333" s="21">
        <f t="shared" ref="H333" si="232">SUM(H327:H332)</f>
        <v>0</v>
      </c>
      <c r="I333" s="21">
        <f t="shared" ref="I333" si="233">SUM(I327:I332)</f>
        <v>0</v>
      </c>
      <c r="J333" s="21">
        <f t="shared" ref="J333" si="234">SUM(J327:J332)</f>
        <v>0</v>
      </c>
      <c r="K333" s="27"/>
      <c r="L333" s="21">
        <f t="shared" ref="L333" ca="1" si="23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480</v>
      </c>
      <c r="G341" s="34">
        <f t="shared" ref="G341" si="241">G307+G311+G321+G326+G333+G340</f>
        <v>23.1</v>
      </c>
      <c r="H341" s="34">
        <f t="shared" ref="H341" si="242">H307+H311+H321+H326+H333+H340</f>
        <v>27.900000000000002</v>
      </c>
      <c r="I341" s="34">
        <f t="shared" ref="I341" si="243">I307+I311+I321+I326+I333+I340</f>
        <v>60</v>
      </c>
      <c r="J341" s="34">
        <f t="shared" ref="J341" si="244">J307+J311+J321+J326+J333+J340</f>
        <v>585.4</v>
      </c>
      <c r="K341" s="35"/>
      <c r="L341" s="34">
        <f>L307</f>
        <v>96.97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70</v>
      </c>
      <c r="F342" s="48">
        <v>150</v>
      </c>
      <c r="G342" s="48">
        <v>6.7</v>
      </c>
      <c r="H342" s="48">
        <v>7.7</v>
      </c>
      <c r="I342" s="48">
        <v>33.299999999999997</v>
      </c>
      <c r="J342" s="48">
        <v>231</v>
      </c>
      <c r="K342" s="49"/>
      <c r="L342" s="48">
        <v>5.76</v>
      </c>
    </row>
    <row r="343" spans="1:12" ht="15" x14ac:dyDescent="0.25">
      <c r="A343" s="15"/>
      <c r="B343" s="16"/>
      <c r="C343" s="11"/>
      <c r="D343" s="6"/>
      <c r="E343" s="50" t="s">
        <v>71</v>
      </c>
      <c r="F343" s="51" t="s">
        <v>72</v>
      </c>
      <c r="G343" s="51">
        <v>18.100000000000001</v>
      </c>
      <c r="H343" s="51">
        <v>16.7</v>
      </c>
      <c r="I343" s="51">
        <v>5.8</v>
      </c>
      <c r="J343" s="51">
        <v>246.4</v>
      </c>
      <c r="K343" s="52"/>
      <c r="L343" s="51">
        <v>15.52</v>
      </c>
    </row>
    <row r="344" spans="1:12" ht="15" x14ac:dyDescent="0.25">
      <c r="A344" s="15"/>
      <c r="B344" s="16"/>
      <c r="C344" s="11"/>
      <c r="D344" s="7" t="s">
        <v>22</v>
      </c>
      <c r="E344" s="50" t="s">
        <v>73</v>
      </c>
      <c r="F344" s="51">
        <v>200</v>
      </c>
      <c r="G344" s="51">
        <v>2.8</v>
      </c>
      <c r="H344" s="51">
        <v>0</v>
      </c>
      <c r="I344" s="51">
        <v>19.8</v>
      </c>
      <c r="J344" s="51">
        <v>90.6</v>
      </c>
      <c r="K344" s="52"/>
      <c r="L344" s="51">
        <v>2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61</v>
      </c>
      <c r="F346" s="51">
        <v>100</v>
      </c>
      <c r="G346" s="51">
        <v>0.4</v>
      </c>
      <c r="H346" s="51">
        <v>0.4</v>
      </c>
      <c r="I346" s="51">
        <v>10.4</v>
      </c>
      <c r="J346" s="51">
        <v>45</v>
      </c>
      <c r="K346" s="52"/>
      <c r="L346" s="51">
        <v>20</v>
      </c>
    </row>
    <row r="347" spans="1:12" ht="15" x14ac:dyDescent="0.25">
      <c r="A347" s="15"/>
      <c r="B347" s="16"/>
      <c r="C347" s="11"/>
      <c r="D347" s="6"/>
      <c r="E347" s="50" t="s">
        <v>74</v>
      </c>
      <c r="F347" s="51">
        <v>60</v>
      </c>
      <c r="G347" s="51">
        <v>1.1000000000000001</v>
      </c>
      <c r="H347" s="51">
        <v>3</v>
      </c>
      <c r="I347" s="51">
        <v>4.2</v>
      </c>
      <c r="J347" s="51">
        <v>62</v>
      </c>
      <c r="K347" s="52"/>
      <c r="L347" s="51">
        <v>4.95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5">SUM(G342:G348)</f>
        <v>29.1</v>
      </c>
      <c r="H349" s="21">
        <f t="shared" ref="H349" si="246">SUM(H342:H348)</f>
        <v>27.799999999999997</v>
      </c>
      <c r="I349" s="21">
        <f t="shared" ref="I349" si="247">SUM(I342:I348)</f>
        <v>73.5</v>
      </c>
      <c r="J349" s="21">
        <f t="shared" ref="J349" si="248">SUM(J342:J348)</f>
        <v>675</v>
      </c>
      <c r="K349" s="27"/>
      <c r="L349" s="21">
        <f t="shared" si="215"/>
        <v>48.230000000000004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9">SUM(G350:G352)</f>
        <v>0</v>
      </c>
      <c r="H353" s="21">
        <f t="shared" ref="H353" si="250">SUM(H350:H352)</f>
        <v>0</v>
      </c>
      <c r="I353" s="21">
        <f t="shared" ref="I353" si="251">SUM(I350:I352)</f>
        <v>0</v>
      </c>
      <c r="J353" s="21">
        <f t="shared" ref="J353" si="252">SUM(J350:J352)</f>
        <v>0</v>
      </c>
      <c r="K353" s="27"/>
      <c r="L353" s="21">
        <f t="shared" ref="L353" ca="1" si="253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4">SUM(G354:G362)</f>
        <v>0</v>
      </c>
      <c r="H363" s="21">
        <f t="shared" ref="H363" si="255">SUM(H354:H362)</f>
        <v>0</v>
      </c>
      <c r="I363" s="21">
        <f t="shared" ref="I363" si="256">SUM(I354:I362)</f>
        <v>0</v>
      </c>
      <c r="J363" s="21">
        <f t="shared" ref="J363" si="257">SUM(J354:J362)</f>
        <v>0</v>
      </c>
      <c r="K363" s="27"/>
      <c r="L363" s="21">
        <f t="shared" ref="L363" ca="1" si="258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9">SUM(G364:G367)</f>
        <v>0</v>
      </c>
      <c r="H368" s="21">
        <f t="shared" ref="H368" si="260">SUM(H364:H367)</f>
        <v>0</v>
      </c>
      <c r="I368" s="21">
        <f t="shared" ref="I368" si="261">SUM(I364:I367)</f>
        <v>0</v>
      </c>
      <c r="J368" s="21">
        <f t="shared" ref="J368" si="262">SUM(J364:J367)</f>
        <v>0</v>
      </c>
      <c r="K368" s="27"/>
      <c r="L368" s="21">
        <f t="shared" ref="L368" ca="1" si="263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4">SUM(G369:G374)</f>
        <v>0</v>
      </c>
      <c r="H375" s="21">
        <f t="shared" ref="H375" si="265">SUM(H369:H374)</f>
        <v>0</v>
      </c>
      <c r="I375" s="21">
        <f t="shared" ref="I375" si="266">SUM(I369:I374)</f>
        <v>0</v>
      </c>
      <c r="J375" s="21">
        <f t="shared" ref="J375" si="267">SUM(J369:J374)</f>
        <v>0</v>
      </c>
      <c r="K375" s="27"/>
      <c r="L375" s="21">
        <f t="shared" ref="L375" ca="1" si="268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9">SUM(G376:G381)</f>
        <v>0</v>
      </c>
      <c r="H382" s="21">
        <f t="shared" ref="H382" si="270">SUM(H376:H381)</f>
        <v>0</v>
      </c>
      <c r="I382" s="21">
        <f t="shared" ref="I382" si="271">SUM(I376:I381)</f>
        <v>0</v>
      </c>
      <c r="J382" s="21">
        <f t="shared" ref="J382" si="272">SUM(J376:J381)</f>
        <v>0</v>
      </c>
      <c r="K382" s="27"/>
      <c r="L382" s="21">
        <f t="shared" ref="L382" ca="1" si="273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510</v>
      </c>
      <c r="G383" s="34">
        <f t="shared" ref="G383" si="274">G349+G353+G363+G368+G375+G382</f>
        <v>29.1</v>
      </c>
      <c r="H383" s="34">
        <f t="shared" ref="H383" si="275">H349+H353+H363+H368+H375+H382</f>
        <v>27.799999999999997</v>
      </c>
      <c r="I383" s="34">
        <f t="shared" ref="I383" si="276">I349+I353+I363+I368+I375+I382</f>
        <v>73.5</v>
      </c>
      <c r="J383" s="34">
        <f t="shared" ref="J383" si="277">J349+J353+J363+J368+J375+J382</f>
        <v>675</v>
      </c>
      <c r="K383" s="35"/>
      <c r="L383" s="34">
        <f>L349</f>
        <v>48.230000000000004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75</v>
      </c>
      <c r="F384" s="48">
        <v>240</v>
      </c>
      <c r="G384" s="48">
        <v>23.4</v>
      </c>
      <c r="H384" s="48">
        <v>20.399999999999999</v>
      </c>
      <c r="I384" s="48">
        <v>29.6</v>
      </c>
      <c r="J384" s="48">
        <v>395.6</v>
      </c>
      <c r="K384" s="49"/>
      <c r="L384" s="48">
        <v>25.64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53</v>
      </c>
      <c r="F386" s="51">
        <v>200</v>
      </c>
      <c r="G386" s="51">
        <v>0.1</v>
      </c>
      <c r="H386" s="51">
        <v>0</v>
      </c>
      <c r="I386" s="51">
        <v>15.3</v>
      </c>
      <c r="J386" s="51">
        <v>61.6</v>
      </c>
      <c r="K386" s="52"/>
      <c r="L386" s="51">
        <v>3.22</v>
      </c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84</v>
      </c>
      <c r="F389" s="51">
        <v>60</v>
      </c>
      <c r="G389" s="51">
        <v>0.8</v>
      </c>
      <c r="H389" s="51">
        <v>6</v>
      </c>
      <c r="I389" s="51">
        <v>3.6</v>
      </c>
      <c r="J389" s="51">
        <v>72.400000000000006</v>
      </c>
      <c r="K389" s="52"/>
      <c r="L389" s="51">
        <v>6.43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78">SUM(G384:G390)</f>
        <v>24.3</v>
      </c>
      <c r="H391" s="21">
        <f t="shared" ref="H391" si="279">SUM(H384:H390)</f>
        <v>26.4</v>
      </c>
      <c r="I391" s="21">
        <f t="shared" ref="I391" si="280">SUM(I384:I390)</f>
        <v>48.500000000000007</v>
      </c>
      <c r="J391" s="21">
        <f t="shared" ref="J391" si="281">SUM(J384:J390)</f>
        <v>529.6</v>
      </c>
      <c r="K391" s="27"/>
      <c r="L391" s="21">
        <f t="shared" ref="L391:L433" si="282">SUM(L384:L390)</f>
        <v>35.29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3">SUM(G392:G394)</f>
        <v>0</v>
      </c>
      <c r="H395" s="21">
        <f t="shared" ref="H395" si="284">SUM(H392:H394)</f>
        <v>0</v>
      </c>
      <c r="I395" s="21">
        <f t="shared" ref="I395" si="285">SUM(I392:I394)</f>
        <v>0</v>
      </c>
      <c r="J395" s="21">
        <f t="shared" ref="J395" si="286">SUM(J392:J394)</f>
        <v>0</v>
      </c>
      <c r="K395" s="27"/>
      <c r="L395" s="21">
        <f t="shared" ref="L395" ca="1" si="287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8">SUM(G396:G404)</f>
        <v>0</v>
      </c>
      <c r="H405" s="21">
        <f t="shared" ref="H405" si="289">SUM(H396:H404)</f>
        <v>0</v>
      </c>
      <c r="I405" s="21">
        <f t="shared" ref="I405" si="290">SUM(I396:I404)</f>
        <v>0</v>
      </c>
      <c r="J405" s="21">
        <f t="shared" ref="J405" si="291">SUM(J396:J404)</f>
        <v>0</v>
      </c>
      <c r="K405" s="27"/>
      <c r="L405" s="21">
        <f t="shared" ref="L405" ca="1" si="29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3">SUM(G406:G409)</f>
        <v>0</v>
      </c>
      <c r="H410" s="21">
        <f t="shared" ref="H410" si="294">SUM(H406:H409)</f>
        <v>0</v>
      </c>
      <c r="I410" s="21">
        <f t="shared" ref="I410" si="295">SUM(I406:I409)</f>
        <v>0</v>
      </c>
      <c r="J410" s="21">
        <f t="shared" ref="J410" si="296">SUM(J406:J409)</f>
        <v>0</v>
      </c>
      <c r="K410" s="27"/>
      <c r="L410" s="21">
        <f t="shared" ref="L410" ca="1" si="297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8">SUM(G411:G416)</f>
        <v>0</v>
      </c>
      <c r="H417" s="21">
        <f t="shared" ref="H417" si="299">SUM(H411:H416)</f>
        <v>0</v>
      </c>
      <c r="I417" s="21">
        <f t="shared" ref="I417" si="300">SUM(I411:I416)</f>
        <v>0</v>
      </c>
      <c r="J417" s="21">
        <f t="shared" ref="J417" si="301">SUM(J411:J416)</f>
        <v>0</v>
      </c>
      <c r="K417" s="27"/>
      <c r="L417" s="21">
        <f t="shared" ref="L417" ca="1" si="302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3">SUM(G418:G423)</f>
        <v>0</v>
      </c>
      <c r="H424" s="21">
        <f t="shared" ref="H424" si="304">SUM(H418:H423)</f>
        <v>0</v>
      </c>
      <c r="I424" s="21">
        <f t="shared" ref="I424" si="305">SUM(I418:I423)</f>
        <v>0</v>
      </c>
      <c r="J424" s="21">
        <f t="shared" ref="J424" si="306">SUM(J418:J423)</f>
        <v>0</v>
      </c>
      <c r="K424" s="27"/>
      <c r="L424" s="21">
        <f t="shared" ref="L424" ca="1" si="307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500</v>
      </c>
      <c r="G425" s="34">
        <f t="shared" ref="G425" si="308">G391+G395+G405+G410+G417+G424</f>
        <v>24.3</v>
      </c>
      <c r="H425" s="34">
        <f t="shared" ref="H425" si="309">H391+H395+H405+H410+H417+H424</f>
        <v>26.4</v>
      </c>
      <c r="I425" s="34">
        <f t="shared" ref="I425" si="310">I391+I395+I405+I410+I417+I424</f>
        <v>48.500000000000007</v>
      </c>
      <c r="J425" s="34">
        <f t="shared" ref="J425" si="311">J391+J395+J405+J410+J417+J424</f>
        <v>529.6</v>
      </c>
      <c r="K425" s="35"/>
      <c r="L425" s="34">
        <f>L391</f>
        <v>35.29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76</v>
      </c>
      <c r="F426" s="48">
        <v>150</v>
      </c>
      <c r="G426" s="48">
        <v>2.8</v>
      </c>
      <c r="H426" s="48">
        <v>4.8</v>
      </c>
      <c r="I426" s="48">
        <v>24.6</v>
      </c>
      <c r="J426" s="48">
        <v>153</v>
      </c>
      <c r="K426" s="49"/>
      <c r="L426" s="48">
        <v>25.6</v>
      </c>
    </row>
    <row r="427" spans="1:12" ht="25.5" x14ac:dyDescent="0.25">
      <c r="A427" s="25"/>
      <c r="B427" s="16"/>
      <c r="C427" s="11"/>
      <c r="D427" s="6"/>
      <c r="E427" s="50" t="s">
        <v>77</v>
      </c>
      <c r="F427" s="51" t="s">
        <v>78</v>
      </c>
      <c r="G427" s="51">
        <v>8.1999999999999993</v>
      </c>
      <c r="H427" s="51">
        <v>5.7</v>
      </c>
      <c r="I427" s="51">
        <v>3.8</v>
      </c>
      <c r="J427" s="51">
        <v>99.7</v>
      </c>
      <c r="K427" s="52"/>
      <c r="L427" s="51">
        <v>25.3</v>
      </c>
    </row>
    <row r="428" spans="1:12" ht="15" x14ac:dyDescent="0.25">
      <c r="A428" s="25"/>
      <c r="B428" s="16"/>
      <c r="C428" s="11"/>
      <c r="D428" s="7" t="s">
        <v>22</v>
      </c>
      <c r="E428" s="50" t="s">
        <v>64</v>
      </c>
      <c r="F428" s="51">
        <v>200</v>
      </c>
      <c r="G428" s="51">
        <v>2</v>
      </c>
      <c r="H428" s="51">
        <v>0.2</v>
      </c>
      <c r="I428" s="51">
        <v>3.8</v>
      </c>
      <c r="J428" s="51">
        <v>24.9</v>
      </c>
      <c r="K428" s="52"/>
      <c r="L428" s="51">
        <v>14</v>
      </c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79</v>
      </c>
      <c r="F431" s="51">
        <v>60</v>
      </c>
      <c r="G431" s="51">
        <v>0.8</v>
      </c>
      <c r="H431" s="51">
        <v>4.4000000000000004</v>
      </c>
      <c r="I431" s="51">
        <v>3.5</v>
      </c>
      <c r="J431" s="51">
        <v>42.1</v>
      </c>
      <c r="K431" s="52"/>
      <c r="L431" s="51">
        <v>7.05</v>
      </c>
    </row>
    <row r="432" spans="1:12" ht="15" x14ac:dyDescent="0.25">
      <c r="A432" s="25"/>
      <c r="B432" s="16"/>
      <c r="C432" s="11"/>
      <c r="D432" s="6"/>
      <c r="E432" s="50" t="s">
        <v>51</v>
      </c>
      <c r="F432" s="51">
        <v>25</v>
      </c>
      <c r="G432" s="51">
        <v>1.6</v>
      </c>
      <c r="H432" s="51">
        <v>3.3</v>
      </c>
      <c r="I432" s="51">
        <v>17.2</v>
      </c>
      <c r="J432" s="51">
        <v>106.2</v>
      </c>
      <c r="K432" s="52"/>
      <c r="L432" s="51">
        <v>11.94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435</v>
      </c>
      <c r="G433" s="21">
        <f t="shared" ref="G433" si="312">SUM(G426:G432)</f>
        <v>15.4</v>
      </c>
      <c r="H433" s="21">
        <f t="shared" ref="H433" si="313">SUM(H426:H432)</f>
        <v>18.399999999999999</v>
      </c>
      <c r="I433" s="21">
        <f t="shared" ref="I433" si="314">SUM(I426:I432)</f>
        <v>52.900000000000006</v>
      </c>
      <c r="J433" s="21">
        <f t="shared" ref="J433" si="315">SUM(J426:J432)</f>
        <v>425.9</v>
      </c>
      <c r="K433" s="27"/>
      <c r="L433" s="21">
        <f t="shared" si="282"/>
        <v>83.89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6">SUM(G434:G436)</f>
        <v>0</v>
      </c>
      <c r="H437" s="21">
        <f t="shared" ref="H437" si="317">SUM(H434:H436)</f>
        <v>0</v>
      </c>
      <c r="I437" s="21">
        <f t="shared" ref="I437" si="318">SUM(I434:I436)</f>
        <v>0</v>
      </c>
      <c r="J437" s="21">
        <f t="shared" ref="J437" si="319">SUM(J434:J436)</f>
        <v>0</v>
      </c>
      <c r="K437" s="27"/>
      <c r="L437" s="21">
        <f t="shared" ref="L437" ca="1" si="320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1">SUM(G438:G446)</f>
        <v>0</v>
      </c>
      <c r="H447" s="21">
        <f t="shared" ref="H447" si="322">SUM(H438:H446)</f>
        <v>0</v>
      </c>
      <c r="I447" s="21">
        <f t="shared" ref="I447" si="323">SUM(I438:I446)</f>
        <v>0</v>
      </c>
      <c r="J447" s="21">
        <f t="shared" ref="J447" si="324">SUM(J438:J446)</f>
        <v>0</v>
      </c>
      <c r="K447" s="27"/>
      <c r="L447" s="21">
        <f t="shared" ref="L447" ca="1" si="32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6">SUM(G448:G451)</f>
        <v>0</v>
      </c>
      <c r="H452" s="21">
        <f t="shared" ref="H452" si="327">SUM(H448:H451)</f>
        <v>0</v>
      </c>
      <c r="I452" s="21">
        <f t="shared" ref="I452" si="328">SUM(I448:I451)</f>
        <v>0</v>
      </c>
      <c r="J452" s="21">
        <f t="shared" ref="J452" si="329">SUM(J448:J451)</f>
        <v>0</v>
      </c>
      <c r="K452" s="27"/>
      <c r="L452" s="21">
        <f t="shared" ref="L452" ca="1" si="330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1">SUM(G453:G458)</f>
        <v>0</v>
      </c>
      <c r="H459" s="21">
        <f t="shared" ref="H459" si="332">SUM(H453:H458)</f>
        <v>0</v>
      </c>
      <c r="I459" s="21">
        <f t="shared" ref="I459" si="333">SUM(I453:I458)</f>
        <v>0</v>
      </c>
      <c r="J459" s="21">
        <f t="shared" ref="J459" si="334">SUM(J453:J458)</f>
        <v>0</v>
      </c>
      <c r="K459" s="27"/>
      <c r="L459" s="21">
        <f t="shared" ref="L459" ca="1" si="335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6">SUM(G460:G465)</f>
        <v>0</v>
      </c>
      <c r="H466" s="21">
        <f t="shared" ref="H466" si="337">SUM(H460:H465)</f>
        <v>0</v>
      </c>
      <c r="I466" s="21">
        <f t="shared" ref="I466" si="338">SUM(I460:I465)</f>
        <v>0</v>
      </c>
      <c r="J466" s="21">
        <f t="shared" ref="J466" si="339">SUM(J460:J465)</f>
        <v>0</v>
      </c>
      <c r="K466" s="27"/>
      <c r="L466" s="21">
        <f t="shared" ref="L466" ca="1" si="340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435</v>
      </c>
      <c r="G467" s="34">
        <f t="shared" ref="G467" si="341">G433+G437+G447+G452+G459+G466</f>
        <v>15.4</v>
      </c>
      <c r="H467" s="34">
        <f t="shared" ref="H467" si="342">H433+H437+H447+H452+H459+H466</f>
        <v>18.399999999999999</v>
      </c>
      <c r="I467" s="34">
        <f t="shared" ref="I467" si="343">I433+I437+I447+I452+I459+I466</f>
        <v>52.900000000000006</v>
      </c>
      <c r="J467" s="34">
        <f t="shared" ref="J467" si="344">J433+J437+J447+J452+J459+J466</f>
        <v>425.9</v>
      </c>
      <c r="K467" s="35"/>
      <c r="L467" s="34">
        <f>L433</f>
        <v>83.89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80</v>
      </c>
      <c r="F468" s="48">
        <v>150</v>
      </c>
      <c r="G468" s="48">
        <v>26.4</v>
      </c>
      <c r="H468" s="48">
        <v>6.1</v>
      </c>
      <c r="I468" s="48">
        <v>47</v>
      </c>
      <c r="J468" s="48">
        <v>348.5</v>
      </c>
      <c r="K468" s="49"/>
      <c r="L468" s="48">
        <v>107.98</v>
      </c>
    </row>
    <row r="469" spans="1:12" ht="15" x14ac:dyDescent="0.25">
      <c r="A469" s="25"/>
      <c r="B469" s="16"/>
      <c r="C469" s="11"/>
      <c r="D469" s="6"/>
      <c r="E469" s="50" t="s">
        <v>81</v>
      </c>
      <c r="F469" s="51">
        <v>25</v>
      </c>
      <c r="G469" s="51">
        <v>0.7</v>
      </c>
      <c r="H469" s="51">
        <v>4.0999999999999996</v>
      </c>
      <c r="I469" s="51">
        <v>1.7</v>
      </c>
      <c r="J469" s="51">
        <v>46.5</v>
      </c>
      <c r="K469" s="52"/>
      <c r="L469" s="51">
        <v>8.0500000000000007</v>
      </c>
    </row>
    <row r="470" spans="1:12" ht="15" x14ac:dyDescent="0.25">
      <c r="A470" s="25"/>
      <c r="B470" s="16"/>
      <c r="C470" s="11"/>
      <c r="D470" s="7" t="s">
        <v>22</v>
      </c>
      <c r="E470" s="50" t="s">
        <v>82</v>
      </c>
      <c r="F470" s="51">
        <v>200</v>
      </c>
      <c r="G470" s="51">
        <v>0</v>
      </c>
      <c r="H470" s="51">
        <v>0</v>
      </c>
      <c r="I470" s="51">
        <v>15.4</v>
      </c>
      <c r="J470" s="51">
        <v>61</v>
      </c>
      <c r="K470" s="52"/>
      <c r="L470" s="51">
        <v>2.2200000000000002</v>
      </c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61</v>
      </c>
      <c r="F472" s="51">
        <v>100</v>
      </c>
      <c r="G472" s="51">
        <v>0.4</v>
      </c>
      <c r="H472" s="51">
        <v>0.4</v>
      </c>
      <c r="I472" s="51">
        <v>10.4</v>
      </c>
      <c r="J472" s="51">
        <v>45</v>
      </c>
      <c r="K472" s="52"/>
      <c r="L472" s="51">
        <v>20</v>
      </c>
    </row>
    <row r="473" spans="1:12" ht="15" x14ac:dyDescent="0.25">
      <c r="A473" s="25"/>
      <c r="B473" s="16"/>
      <c r="C473" s="11"/>
      <c r="D473" s="6"/>
      <c r="E473" s="50" t="s">
        <v>83</v>
      </c>
      <c r="F473" s="51">
        <v>5</v>
      </c>
      <c r="G473" s="51">
        <v>0.1</v>
      </c>
      <c r="H473" s="51">
        <v>3.6</v>
      </c>
      <c r="I473" s="51">
        <v>0.1</v>
      </c>
      <c r="J473" s="51">
        <v>33.1</v>
      </c>
      <c r="K473" s="52"/>
      <c r="L473" s="51">
        <v>3</v>
      </c>
    </row>
    <row r="474" spans="1:12" ht="15" x14ac:dyDescent="0.25">
      <c r="A474" s="25"/>
      <c r="B474" s="16"/>
      <c r="C474" s="11"/>
      <c r="D474" s="6"/>
      <c r="E474" s="50" t="s">
        <v>50</v>
      </c>
      <c r="F474" s="51">
        <v>15</v>
      </c>
      <c r="G474" s="51">
        <v>3.5</v>
      </c>
      <c r="H474" s="51">
        <v>4.4000000000000004</v>
      </c>
      <c r="I474" s="51">
        <v>0</v>
      </c>
      <c r="J474" s="51">
        <v>53.8</v>
      </c>
      <c r="K474" s="52"/>
      <c r="L474" s="51">
        <v>12.38</v>
      </c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495</v>
      </c>
      <c r="G475" s="21">
        <f t="shared" ref="G475" si="345">SUM(G468:G474)</f>
        <v>31.099999999999998</v>
      </c>
      <c r="H475" s="21">
        <f t="shared" ref="H475" si="346">SUM(H468:H474)</f>
        <v>18.600000000000001</v>
      </c>
      <c r="I475" s="21">
        <f t="shared" ref="I475" si="347">SUM(I468:I474)</f>
        <v>74.600000000000009</v>
      </c>
      <c r="J475" s="21">
        <f t="shared" ref="J475" si="348">SUM(J468:J474)</f>
        <v>587.9</v>
      </c>
      <c r="K475" s="27"/>
      <c r="L475" s="21">
        <f t="shared" ref="L475:L517" si="349">SUM(L468:L474)</f>
        <v>153.63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5">SUM(G480:G488)</f>
        <v>0</v>
      </c>
      <c r="H489" s="21">
        <f t="shared" ref="H489" si="356">SUM(H480:H488)</f>
        <v>0</v>
      </c>
      <c r="I489" s="21">
        <f t="shared" ref="I489" si="357">SUM(I480:I488)</f>
        <v>0</v>
      </c>
      <c r="J489" s="21">
        <f t="shared" ref="J489" si="358">SUM(J480:J488)</f>
        <v>0</v>
      </c>
      <c r="K489" s="27"/>
      <c r="L489" s="21">
        <f t="shared" ref="L489" ca="1" si="359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0">SUM(G490:G493)</f>
        <v>0</v>
      </c>
      <c r="H494" s="21">
        <f t="shared" ref="H494" si="361">SUM(H490:H493)</f>
        <v>0</v>
      </c>
      <c r="I494" s="21">
        <f t="shared" ref="I494" si="362">SUM(I490:I493)</f>
        <v>0</v>
      </c>
      <c r="J494" s="21">
        <f t="shared" ref="J494" si="363">SUM(J490:J493)</f>
        <v>0</v>
      </c>
      <c r="K494" s="27"/>
      <c r="L494" s="21">
        <f t="shared" ref="L494" ca="1" si="364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5">SUM(G495:G500)</f>
        <v>0</v>
      </c>
      <c r="H501" s="21">
        <f t="shared" ref="H501" si="366">SUM(H495:H500)</f>
        <v>0</v>
      </c>
      <c r="I501" s="21">
        <f t="shared" ref="I501" si="367">SUM(I495:I500)</f>
        <v>0</v>
      </c>
      <c r="J501" s="21">
        <f t="shared" ref="J501" si="368">SUM(J495:J500)</f>
        <v>0</v>
      </c>
      <c r="K501" s="27"/>
      <c r="L501" s="21">
        <f t="shared" ref="L501" ca="1" si="369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0">SUM(G502:G507)</f>
        <v>0</v>
      </c>
      <c r="H508" s="21">
        <f t="shared" ref="H508" si="371">SUM(H502:H507)</f>
        <v>0</v>
      </c>
      <c r="I508" s="21">
        <f t="shared" ref="I508" si="372">SUM(I502:I507)</f>
        <v>0</v>
      </c>
      <c r="J508" s="21">
        <f t="shared" ref="J508" si="373">SUM(J502:J507)</f>
        <v>0</v>
      </c>
      <c r="K508" s="27"/>
      <c r="L508" s="21">
        <f t="shared" ref="L508" ca="1" si="374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495</v>
      </c>
      <c r="G509" s="34">
        <f t="shared" ref="G509" si="375">G475+G479+G489+G494+G501+G508</f>
        <v>31.099999999999998</v>
      </c>
      <c r="H509" s="34">
        <f t="shared" ref="H509" si="376">H475+H479+H489+H494+H501+H508</f>
        <v>18.600000000000001</v>
      </c>
      <c r="I509" s="34">
        <f t="shared" ref="I509" si="377">I475+I479+I489+I494+I501+I508</f>
        <v>74.600000000000009</v>
      </c>
      <c r="J509" s="34">
        <f t="shared" ref="J509" si="378">J475+J479+J489+J494+J501+J508</f>
        <v>587.9</v>
      </c>
      <c r="K509" s="35"/>
      <c r="L509" s="34">
        <f>L475</f>
        <v>153.63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9">SUM(G510:G516)</f>
        <v>0</v>
      </c>
      <c r="H517" s="21">
        <f t="shared" ref="H517" si="380">SUM(H510:H516)</f>
        <v>0</v>
      </c>
      <c r="I517" s="21">
        <f t="shared" ref="I517" si="381">SUM(I510:I516)</f>
        <v>0</v>
      </c>
      <c r="J517" s="21">
        <f t="shared" ref="J517" si="382">SUM(J510:J516)</f>
        <v>0</v>
      </c>
      <c r="K517" s="27"/>
      <c r="L517" s="21">
        <f t="shared" si="3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3">SUM(G518:G520)</f>
        <v>0</v>
      </c>
      <c r="H521" s="21">
        <f t="shared" ref="H521" si="384">SUM(H518:H520)</f>
        <v>0</v>
      </c>
      <c r="I521" s="21">
        <f t="shared" ref="I521" si="385">SUM(I518:I520)</f>
        <v>0</v>
      </c>
      <c r="J521" s="21">
        <f t="shared" ref="J521" si="386">SUM(J518:J520)</f>
        <v>0</v>
      </c>
      <c r="K521" s="27"/>
      <c r="L521" s="21">
        <f t="shared" ref="L521" ca="1" si="387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8">SUM(G522:G530)</f>
        <v>0</v>
      </c>
      <c r="H531" s="21">
        <f t="shared" ref="H531" si="389">SUM(H522:H530)</f>
        <v>0</v>
      </c>
      <c r="I531" s="21">
        <f t="shared" ref="I531" si="390">SUM(I522:I530)</f>
        <v>0</v>
      </c>
      <c r="J531" s="21">
        <f t="shared" ref="J531" si="391">SUM(J522:J530)</f>
        <v>0</v>
      </c>
      <c r="K531" s="27"/>
      <c r="L531" s="21">
        <f t="shared" ref="L531" ca="1" si="392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3">SUM(G532:G535)</f>
        <v>0</v>
      </c>
      <c r="H536" s="21">
        <f t="shared" ref="H536" si="394">SUM(H532:H535)</f>
        <v>0</v>
      </c>
      <c r="I536" s="21">
        <f t="shared" ref="I536" si="395">SUM(I532:I535)</f>
        <v>0</v>
      </c>
      <c r="J536" s="21">
        <f t="shared" ref="J536" si="396">SUM(J532:J535)</f>
        <v>0</v>
      </c>
      <c r="K536" s="27"/>
      <c r="L536" s="21">
        <f t="shared" ref="L536" ca="1" si="39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8">SUM(G537:G542)</f>
        <v>0</v>
      </c>
      <c r="H543" s="21">
        <f t="shared" ref="H543" si="399">SUM(H537:H542)</f>
        <v>0</v>
      </c>
      <c r="I543" s="21">
        <f t="shared" ref="I543" si="400">SUM(I537:I542)</f>
        <v>0</v>
      </c>
      <c r="J543" s="21">
        <f t="shared" ref="J543" si="401">SUM(J537:J542)</f>
        <v>0</v>
      </c>
      <c r="K543" s="27"/>
      <c r="L543" s="21">
        <f t="shared" ref="L543" ca="1" si="402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3">SUM(G544:G549)</f>
        <v>0</v>
      </c>
      <c r="H550" s="21">
        <f t="shared" ref="H550" si="404">SUM(H544:H549)</f>
        <v>0</v>
      </c>
      <c r="I550" s="21">
        <f t="shared" ref="I550" si="405">SUM(I544:I549)</f>
        <v>0</v>
      </c>
      <c r="J550" s="21">
        <f t="shared" ref="J550" si="406">SUM(J544:J549)</f>
        <v>0</v>
      </c>
      <c r="K550" s="27"/>
      <c r="L550" s="21">
        <f t="shared" ref="L550" ca="1" si="407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08">G517+G521+G531+G536+G543+G550</f>
        <v>0</v>
      </c>
      <c r="H551" s="34">
        <f t="shared" ref="H551" si="409">H517+H521+H531+H536+H543+H550</f>
        <v>0</v>
      </c>
      <c r="I551" s="34">
        <f t="shared" ref="I551" si="410">I517+I521+I531+I536+I543+I550</f>
        <v>0</v>
      </c>
      <c r="J551" s="34">
        <f t="shared" ref="J551" si="411">J517+J521+J531+J536+J543+J550</f>
        <v>0</v>
      </c>
      <c r="K551" s="35"/>
      <c r="L551" s="34">
        <f t="shared" ref="L551" ca="1" si="412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3">SUM(G552:G558)</f>
        <v>0</v>
      </c>
      <c r="H559" s="21">
        <f t="shared" ref="H559" si="414">SUM(H552:H558)</f>
        <v>0</v>
      </c>
      <c r="I559" s="21">
        <f t="shared" ref="I559" si="415">SUM(I552:I558)</f>
        <v>0</v>
      </c>
      <c r="J559" s="21">
        <f t="shared" ref="J559" si="416">SUM(J552:J558)</f>
        <v>0</v>
      </c>
      <c r="K559" s="27"/>
      <c r="L559" s="21">
        <f t="shared" ref="L559" si="417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8">SUM(G560:G562)</f>
        <v>0</v>
      </c>
      <c r="H563" s="21">
        <f t="shared" ref="H563" si="419">SUM(H560:H562)</f>
        <v>0</v>
      </c>
      <c r="I563" s="21">
        <f t="shared" ref="I563" si="420">SUM(I560:I562)</f>
        <v>0</v>
      </c>
      <c r="J563" s="21">
        <f t="shared" ref="J563" si="421">SUM(J560:J562)</f>
        <v>0</v>
      </c>
      <c r="K563" s="27"/>
      <c r="L563" s="21">
        <f t="shared" ref="L563" ca="1" si="42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3">SUM(G564:G572)</f>
        <v>0</v>
      </c>
      <c r="H573" s="21">
        <f t="shared" ref="H573" si="424">SUM(H564:H572)</f>
        <v>0</v>
      </c>
      <c r="I573" s="21">
        <f t="shared" ref="I573" si="425">SUM(I564:I572)</f>
        <v>0</v>
      </c>
      <c r="J573" s="21">
        <f t="shared" ref="J573" si="426">SUM(J564:J572)</f>
        <v>0</v>
      </c>
      <c r="K573" s="27"/>
      <c r="L573" s="21">
        <f t="shared" ref="L573" ca="1" si="427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8">SUM(G574:G577)</f>
        <v>0</v>
      </c>
      <c r="H578" s="21">
        <f t="shared" ref="H578" si="429">SUM(H574:H577)</f>
        <v>0</v>
      </c>
      <c r="I578" s="21">
        <f t="shared" ref="I578" si="430">SUM(I574:I577)</f>
        <v>0</v>
      </c>
      <c r="J578" s="21">
        <f t="shared" ref="J578" si="431">SUM(J574:J577)</f>
        <v>0</v>
      </c>
      <c r="K578" s="27"/>
      <c r="L578" s="21">
        <f t="shared" ref="L578" ca="1" si="432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3">SUM(G579:G584)</f>
        <v>0</v>
      </c>
      <c r="H585" s="21">
        <f t="shared" ref="H585" si="434">SUM(H579:H584)</f>
        <v>0</v>
      </c>
      <c r="I585" s="21">
        <f t="shared" ref="I585" si="435">SUM(I579:I584)</f>
        <v>0</v>
      </c>
      <c r="J585" s="21">
        <f t="shared" ref="J585" si="436">SUM(J579:J584)</f>
        <v>0</v>
      </c>
      <c r="K585" s="27"/>
      <c r="L585" s="21">
        <f t="shared" ref="L585" ca="1" si="437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8">SUM(G586:G591)</f>
        <v>0</v>
      </c>
      <c r="H592" s="21">
        <f t="shared" ref="H592" si="439">SUM(H586:H591)</f>
        <v>0</v>
      </c>
      <c r="I592" s="21">
        <f t="shared" ref="I592" si="440">SUM(I586:I591)</f>
        <v>0</v>
      </c>
      <c r="J592" s="21">
        <f t="shared" ref="J592" si="441">SUM(J586:J591)</f>
        <v>0</v>
      </c>
      <c r="K592" s="27"/>
      <c r="L592" s="21">
        <f t="shared" ref="L592" ca="1" si="442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43">G559+G563+G573+G578+G585+G592</f>
        <v>0</v>
      </c>
      <c r="H593" s="40">
        <f t="shared" ref="H593" si="444">H559+H563+H573+H578+H585+H592</f>
        <v>0</v>
      </c>
      <c r="I593" s="40">
        <f t="shared" ref="I593" si="445">I559+I563+I573+I578+I585+I592</f>
        <v>0</v>
      </c>
      <c r="J593" s="40">
        <f t="shared" ref="J593" si="446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501</v>
      </c>
      <c r="G594" s="42">
        <f t="shared" ref="G594:J594" si="44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22.14</v>
      </c>
      <c r="H594" s="42">
        <f t="shared" si="447"/>
        <v>22.06</v>
      </c>
      <c r="I594" s="42">
        <f t="shared" si="447"/>
        <v>67.87</v>
      </c>
      <c r="J594" s="42">
        <f t="shared" si="447"/>
        <v>558.18999999999994</v>
      </c>
      <c r="K594" s="42"/>
      <c r="L594" s="42">
        <f>(L509+L467+L425+L383+L341+L215+L173+L131+L89+L47)/10</f>
        <v>73.717000000000013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Харченко</cp:lastModifiedBy>
  <dcterms:created xsi:type="dcterms:W3CDTF">2022-05-16T14:23:56Z</dcterms:created>
  <dcterms:modified xsi:type="dcterms:W3CDTF">2023-10-18T09:46:50Z</dcterms:modified>
</cp:coreProperties>
</file>